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guerra\Desktop\FORMATOS OFICIALES ALORA\"/>
    </mc:Choice>
  </mc:AlternateContent>
  <xr:revisionPtr revIDLastSave="0" documentId="13_ncr:1_{5A643F8C-555B-45CA-9222-2CAE6B4975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 mayo 2026 " sheetId="92" r:id="rId1"/>
  </sheets>
  <definedNames>
    <definedName name="_xlnm.Print_Area" localSheetId="0">'11 mayo 2026 '!$A$1:$M$59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2" i="92" l="1"/>
  <c r="L52" i="92"/>
  <c r="L48" i="92" l="1"/>
  <c r="K48" i="92"/>
  <c r="J48" i="92"/>
  <c r="I48" i="92"/>
  <c r="M50" i="92"/>
  <c r="M49" i="92"/>
  <c r="L51" i="92" s="1"/>
  <c r="A22" i="92"/>
  <c r="A23" i="92" s="1"/>
  <c r="A24" i="92" s="1"/>
  <c r="A25" i="92" s="1"/>
  <c r="A26" i="92" s="1"/>
  <c r="A27" i="92" s="1"/>
  <c r="A28" i="92" s="1"/>
  <c r="A29" i="92" s="1"/>
  <c r="A30" i="92" s="1"/>
  <c r="A31" i="92" s="1"/>
  <c r="A32" i="92" s="1"/>
  <c r="A33" i="92" s="1"/>
  <c r="A34" i="92" s="1"/>
  <c r="A35" i="92" s="1"/>
  <c r="A36" i="92" s="1"/>
  <c r="A37" i="92" s="1"/>
  <c r="A38" i="92" s="1"/>
  <c r="A39" i="92" s="1"/>
  <c r="A40" i="92" s="1"/>
  <c r="A41" i="92" s="1"/>
  <c r="A42" i="92" s="1"/>
  <c r="A43" i="92" s="1"/>
  <c r="A44" i="92" s="1"/>
  <c r="A45" i="92" s="1"/>
  <c r="A46" i="92" s="1"/>
  <c r="A47" i="92" s="1"/>
  <c r="I51" i="92" l="1"/>
  <c r="J51" i="92"/>
  <c r="K51" i="92"/>
  <c r="M51" i="92" l="1"/>
  <c r="J52" i="92" l="1"/>
  <c r="I52" i="92"/>
  <c r="M52" i="92" l="1"/>
  <c r="G53" i="92" s="1"/>
</calcChain>
</file>

<file path=xl/sharedStrings.xml><?xml version="1.0" encoding="utf-8"?>
<sst xmlns="http://schemas.openxmlformats.org/spreadsheetml/2006/main" count="133" uniqueCount="119">
  <si>
    <t xml:space="preserve">PROYECTO: </t>
  </si>
  <si>
    <t>LUGAR:</t>
  </si>
  <si>
    <t>HORARIO:</t>
  </si>
  <si>
    <t xml:space="preserve">FECHA: </t>
  </si>
  <si>
    <t xml:space="preserve">ELABORO: </t>
  </si>
  <si>
    <t>ASISTENTES</t>
  </si>
  <si>
    <t>SEGUIMIENTO DE ACUERDO DE REUNIÓN</t>
  </si>
  <si>
    <t xml:space="preserve">No. </t>
  </si>
  <si>
    <t xml:space="preserve">MINUTA DE OBRA </t>
  </si>
  <si>
    <t>PPC REAL</t>
  </si>
  <si>
    <t>% PPC PROGRAMADO</t>
  </si>
  <si>
    <t>% PPC REAL</t>
  </si>
  <si>
    <t>SEMANA</t>
  </si>
  <si>
    <t>TOTAL</t>
  </si>
  <si>
    <t>PPC</t>
  </si>
  <si>
    <t>PPC PROGRAMADAS</t>
  </si>
  <si>
    <t>TODOS POR TAMAULIPAS</t>
  </si>
  <si>
    <t>PORCENTAJE DEL PLAN CUMPLIDO</t>
  </si>
  <si>
    <t>NOMBRE</t>
  </si>
  <si>
    <t>DEPARTAMENTO</t>
  </si>
  <si>
    <t>INICIALES</t>
  </si>
  <si>
    <t>MOISES</t>
  </si>
  <si>
    <t>AH</t>
  </si>
  <si>
    <t>MP</t>
  </si>
  <si>
    <t>LM</t>
  </si>
  <si>
    <t xml:space="preserve">MOISES/ING. ATLACOMULCO </t>
  </si>
  <si>
    <t xml:space="preserve">LIMPIEZA DE SOBRANTES Y GENERAL  EN MANZANA 21 LOTE 20 (A/B)  </t>
  </si>
  <si>
    <t xml:space="preserve">ACORDONAR REGISTROS CON CINTA DE SEGURIDAD </t>
  </si>
  <si>
    <t>DESIGNAR AREA DE ACOPIO SOBRANTES</t>
  </si>
  <si>
    <t>JAVIER</t>
  </si>
  <si>
    <t xml:space="preserve">EXCAVACION PARA TUBERIA E INTALACION DE LA MISMA. CONTAR CON ACCESO ADECUADO </t>
  </si>
  <si>
    <t>SUMINISTRAR EQUIPO DE SEGURIDAD /PROTECCION A PERSONAL EN OBRA</t>
  </si>
  <si>
    <t>GERARDO CEBALLOS</t>
  </si>
  <si>
    <t>GESTIONAR ADQUISICION DE TAMBOS DE BASURA (20PZA)</t>
  </si>
  <si>
    <t>ANTONIO</t>
  </si>
  <si>
    <t>ENRIQUE /MOISES</t>
  </si>
  <si>
    <t xml:space="preserve">DETERMINACION DE PROTOCOLO PARA AUTORIZACION DE OBRA EXTRAS Y ALOJAMIENTO A FORANEOS </t>
  </si>
  <si>
    <t>CARLOS Y ANTONIO</t>
  </si>
  <si>
    <t>DESIGANAR AREA DE PRE-HABILITADO  LOTE 2A MANZANA</t>
  </si>
  <si>
    <t xml:space="preserve">MOISES </t>
  </si>
  <si>
    <t>INFORMAR A MOLDEROS EL PROCESO GENERAL INCLUYENDO LIMPIEZA CON PERSONAL DE RESANE</t>
  </si>
  <si>
    <t>ENRIQUE ALVARES</t>
  </si>
  <si>
    <t xml:space="preserve">CREACION DE CUADRILLA DE CIERRE A DETALLES </t>
  </si>
  <si>
    <t xml:space="preserve">FERNANDO ZEDILLO </t>
  </si>
  <si>
    <t>ALINEAR LONAS EN UNA SOLA AREA (REACOMODO)</t>
  </si>
  <si>
    <t xml:space="preserve">REVISAR DESCRIPCIONES DE PUESTO DE ALMACEN </t>
  </si>
  <si>
    <t>DIEGO (SEGURIDAD)</t>
  </si>
  <si>
    <t>PRESENTAR PROPUESTA ECONOMICA Y DISEÑO DE AREA DE COMEDOR</t>
  </si>
  <si>
    <t>BRIAN (CALIDAD)</t>
  </si>
  <si>
    <t>REVISION DE CHECK LIST EN RECEPCION DE OBRA NEGRA (ERRORES EN PROCESOS)</t>
  </si>
  <si>
    <t xml:space="preserve">SIMBOLOGIA DE INSTALACION DE MATERIALES. INCORPORACION DE AEROSOLES. </t>
  </si>
  <si>
    <t xml:space="preserve">ANTONIO/LILIANA </t>
  </si>
  <si>
    <t xml:space="preserve">ESTABLECER AREA DE BICICLETAS </t>
  </si>
  <si>
    <t>JAVIER LEE</t>
  </si>
  <si>
    <t>PM. ABDIEL</t>
  </si>
  <si>
    <t>EJECUCION DE BARDA DELIMITADORA (MEDIADERA)</t>
  </si>
  <si>
    <t>DIVULGAR REGLAMENTO EN OBRA Y EJECUTAR CORRECTIVOS</t>
  </si>
  <si>
    <t>CADA RESIDENTE DE AREA</t>
  </si>
  <si>
    <t>RETIRO DE ESCOMBRO,MATERIAL SOBRANTE EN  INTERIOR Y EXTERIOR EN LOTE 1A</t>
  </si>
  <si>
    <t xml:space="preserve">REVISAR ESPESORES EN BOQUILLAS DE PEGADO EN BLOCK </t>
  </si>
  <si>
    <t>REVISAR ENTARIMADO DE BLOCK CON AREA COMPRAS.</t>
  </si>
  <si>
    <t>ELI</t>
  </si>
  <si>
    <t>ALONSO REQUENA DULCE MARIA</t>
  </si>
  <si>
    <t>VENEGAS VAZQUEZ DIANA ANAHI</t>
  </si>
  <si>
    <t>AUXILIAR DE ASISTENCIA</t>
  </si>
  <si>
    <t>ANALISTA DE PRENOMINA</t>
  </si>
  <si>
    <t>ALFARO ALFARO ANGELICA</t>
  </si>
  <si>
    <t xml:space="preserve">ADMINSTRACION DEMOLDES </t>
  </si>
  <si>
    <t>PEREZ RIOS MOISES ALEJANDRO</t>
  </si>
  <si>
    <t>RESIDENTE DE OBRA TXT</t>
  </si>
  <si>
    <t>SUPERINTENDENTE DE CALIDAD</t>
  </si>
  <si>
    <t>SUPERVISOR DE SEGURIDAD</t>
  </si>
  <si>
    <t>RIQUERA SANCHEZ ENRIQUE</t>
  </si>
  <si>
    <t>MARQUEZ PESINA LUIS ANTONIO</t>
  </si>
  <si>
    <t>CEBALLOS CASTILLO GERARDO</t>
  </si>
  <si>
    <t xml:space="preserve">SUPERVISOR DE VIVIENDA </t>
  </si>
  <si>
    <t>ADMINISTRACION DE MOLDES</t>
  </si>
  <si>
    <t xml:space="preserve">SUPERVISOR DE OBRA TXM </t>
  </si>
  <si>
    <t>ADMINISTRACION DE OBRA</t>
  </si>
  <si>
    <t xml:space="preserve">HUERCA CASTRO ALEJANDRO </t>
  </si>
  <si>
    <t xml:space="preserve">ADMINSITRACION DE OBRA </t>
  </si>
  <si>
    <t>DA</t>
  </si>
  <si>
    <t>DV</t>
  </si>
  <si>
    <t>AA</t>
  </si>
  <si>
    <t xml:space="preserve"> AVILES FERNANDEZ BRIAN</t>
  </si>
  <si>
    <t>BA</t>
  </si>
  <si>
    <t xml:space="preserve"> LOPEZ CARRIZALES MAXIMILIANO</t>
  </si>
  <si>
    <t>ML</t>
  </si>
  <si>
    <t>DEL MAZO SOLANO LILIANA</t>
  </si>
  <si>
    <t>ER</t>
  </si>
  <si>
    <t>GC</t>
  </si>
  <si>
    <t>LDM</t>
  </si>
  <si>
    <t xml:space="preserve">GONZALEZ DE LA TORRE VICTOR HUGO </t>
  </si>
  <si>
    <t>VG</t>
  </si>
  <si>
    <t>SALA OBEYA</t>
  </si>
  <si>
    <t>30/5/20226</t>
  </si>
  <si>
    <t>11 may al  16 may</t>
  </si>
  <si>
    <t>18 may al 23 may</t>
  </si>
  <si>
    <t>25 may al 30 may</t>
  </si>
  <si>
    <t>CNC 
(CAUSAS DE NO CUMPLIMIENTO)</t>
  </si>
  <si>
    <t>DIEGO</t>
  </si>
  <si>
    <t>1 jun al 6 jun</t>
  </si>
  <si>
    <t>EJEMPLO DE LLENADO</t>
  </si>
  <si>
    <t>Punto 3. No se logró definir con responsable un área adecuada.</t>
  </si>
  <si>
    <t>Punto 3. Se asigna área cercana a obra con condiciones adecuadas.</t>
  </si>
  <si>
    <t>Punto 7. Restricción por falta de personal del contratista.</t>
  </si>
  <si>
    <t>Punto 8. Tambos para basura en trámite de solicitar recurso.</t>
  </si>
  <si>
    <t>Punto 8. Tambos para basura en espera de que lleguen  a obra.</t>
  </si>
  <si>
    <t>RESPONSABLE:</t>
  </si>
  <si>
    <t>ENRIQUE GONZALEZ</t>
  </si>
  <si>
    <t>EXCLUSIVO PARA LLENAR CON LOS ACUERDOS REALIZADOS EN EL GEMBA WALK</t>
  </si>
  <si>
    <t>PLANILLA GEMBA WALK - QQC</t>
  </si>
  <si>
    <t>¿QUÉ?</t>
  </si>
  <si>
    <t>¿QUIÉN?</t>
  </si>
  <si>
    <t>¿CUÁNDO?</t>
  </si>
  <si>
    <t>SIMBOLOGIA DE LLENADO</t>
  </si>
  <si>
    <t>CUMPLIDO EN TIEMPO</t>
  </si>
  <si>
    <t>NO CUMPLIDO</t>
  </si>
  <si>
    <t>CUMPLIDO A DESTIEMPO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</si>
</sst>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  <font>
      <b/>
      <sz val="16"/>
      <color theme="1"/>
      <name val="Calibri"/>
      <family val="2"/>
      <scheme val="minor"/>
    </font>
    <font>
      <b/>
      <sz val="14"/>
      <color rgb="FFC00000"/>
      <name val="Arial Black"/>
      <family val="2"/>
    </font>
    <font>
      <sz val="11"/>
      <name val="Arial Narrow"/>
      <family val="2"/>
    </font>
    <font>
      <b/>
      <sz val="12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4"/>
      <color theme="1"/>
      <name val="Wingdings"/>
      <charset val="2"/>
    </font>
    <font>
      <b/>
      <sz val="20"/>
      <color theme="0"/>
      <name val="Arial Narrow"/>
      <family val="2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Aharoni"/>
      <charset val="177"/>
    </font>
    <font>
      <b/>
      <sz val="24"/>
      <name val="Aharoni"/>
      <charset val="177"/>
    </font>
    <font>
      <b/>
      <sz val="11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0"/>
      <name val="Arial Narrow"/>
      <family val="2"/>
    </font>
    <font>
      <b/>
      <sz val="12"/>
      <color theme="0"/>
      <name val="Arial Narrow"/>
      <family val="2"/>
    </font>
    <font>
      <sz val="11"/>
      <color theme="0"/>
      <name val="Arial Narrow"/>
      <family val="2"/>
    </font>
    <font>
      <b/>
      <sz val="18"/>
      <color theme="0"/>
      <name val="Arial"/>
      <family val="2"/>
    </font>
    <font>
      <b/>
      <sz val="12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EE6C"/>
        <bgColor indexed="64"/>
      </patternFill>
    </fill>
    <fill>
      <patternFill patternType="solid">
        <fgColor theme="1" tint="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9" fontId="3" fillId="5" borderId="1" xfId="1" applyFont="1" applyFill="1" applyBorder="1" applyAlignment="1">
      <alignment horizontal="center" vertical="center" wrapText="1"/>
    </xf>
    <xf numFmtId="9" fontId="6" fillId="5" borderId="1" xfId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0" fillId="6" borderId="1" xfId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/>
    </xf>
    <xf numFmtId="16" fontId="10" fillId="4" borderId="1" xfId="0" applyNumberFormat="1" applyFont="1" applyFill="1" applyBorder="1" applyAlignment="1">
      <alignment horizontal="center" vertical="center" wrapText="1"/>
    </xf>
    <xf numFmtId="164" fontId="6" fillId="4" borderId="0" xfId="0" applyNumberFormat="1" applyFont="1" applyFill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1" fillId="2" borderId="0" xfId="0" applyFont="1" applyFill="1" applyAlignment="1">
      <alignment horizontal="center"/>
    </xf>
    <xf numFmtId="164" fontId="6" fillId="7" borderId="15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" fontId="6" fillId="4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6" fontId="10" fillId="4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center" vertical="center" wrapText="1"/>
    </xf>
    <xf numFmtId="9" fontId="17" fillId="9" borderId="13" xfId="0" applyNumberFormat="1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0" fillId="0" borderId="0" xfId="0" applyFont="1"/>
    <xf numFmtId="0" fontId="13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2" fillId="0" borderId="0" xfId="0" applyFont="1"/>
    <xf numFmtId="0" fontId="23" fillId="0" borderId="0" xfId="0" applyFont="1"/>
    <xf numFmtId="0" fontId="19" fillId="2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1" fillId="5" borderId="9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3" borderId="1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8" fontId="2" fillId="0" borderId="1" xfId="0" applyNumberFormat="1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right"/>
    </xf>
    <xf numFmtId="0" fontId="24" fillId="0" borderId="11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29" fillId="2" borderId="0" xfId="0" applyFont="1" applyFill="1" applyAlignment="1">
      <alignment horizontal="center"/>
    </xf>
    <xf numFmtId="0" fontId="30" fillId="2" borderId="0" xfId="0" applyFont="1" applyFill="1" applyAlignment="1">
      <alignment horizontal="center"/>
    </xf>
    <xf numFmtId="0" fontId="30" fillId="2" borderId="14" xfId="0" applyFont="1" applyFill="1" applyBorder="1" applyAlignment="1">
      <alignment horizontal="center"/>
    </xf>
    <xf numFmtId="0" fontId="30" fillId="2" borderId="0" xfId="0" applyFont="1" applyFill="1" applyAlignment="1">
      <alignment horizontal="center"/>
    </xf>
    <xf numFmtId="0" fontId="0" fillId="0" borderId="0" xfId="0" applyFont="1"/>
    <xf numFmtId="0" fontId="28" fillId="2" borderId="0" xfId="0" applyFont="1" applyFill="1"/>
    <xf numFmtId="0" fontId="21" fillId="10" borderId="1" xfId="0" applyFont="1" applyFill="1" applyBorder="1" applyAlignment="1">
      <alignment horizontal="center" vertical="center" wrapText="1"/>
    </xf>
    <xf numFmtId="0" fontId="32" fillId="11" borderId="4" xfId="0" applyFont="1" applyFill="1" applyBorder="1" applyAlignment="1">
      <alignment horizontal="center" vertical="center" wrapText="1"/>
    </xf>
    <xf numFmtId="0" fontId="32" fillId="11" borderId="3" xfId="0" applyFont="1" applyFill="1" applyBorder="1" applyAlignment="1">
      <alignment horizontal="center" vertical="center" wrapText="1"/>
    </xf>
    <xf numFmtId="0" fontId="31" fillId="11" borderId="5" xfId="0" applyFont="1" applyFill="1" applyBorder="1" applyAlignment="1">
      <alignment horizontal="center" vertical="center" wrapText="1"/>
    </xf>
    <xf numFmtId="0" fontId="31" fillId="11" borderId="2" xfId="0" applyFont="1" applyFill="1" applyBorder="1" applyAlignment="1">
      <alignment horizontal="center" vertical="center" wrapText="1"/>
    </xf>
    <xf numFmtId="0" fontId="31" fillId="11" borderId="6" xfId="0" applyFont="1" applyFill="1" applyBorder="1" applyAlignment="1">
      <alignment horizontal="center" vertical="center" wrapText="1"/>
    </xf>
    <xf numFmtId="0" fontId="31" fillId="11" borderId="3" xfId="0" applyFont="1" applyFill="1" applyBorder="1" applyAlignment="1">
      <alignment horizontal="center" vertical="center" wrapText="1"/>
    </xf>
    <xf numFmtId="0" fontId="31" fillId="11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6">
    <dxf>
      <font>
        <color rgb="FF9C0006"/>
      </font>
      <fill>
        <patternFill>
          <bgColor rgb="FFFFC7CE"/>
        </patternFill>
      </fill>
    </dxf>
    <dxf>
      <fill>
        <patternFill>
          <bgColor rgb="FFCCFFCC"/>
        </patternFill>
      </fill>
    </dxf>
    <dxf>
      <font>
        <color rgb="FF006100"/>
      </font>
      <fill>
        <patternFill>
          <bgColor rgb="FFCC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CFFCC"/>
        </patternFill>
      </fill>
    </dxf>
    <dxf>
      <font>
        <color rgb="FF006100"/>
      </font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CCFFCC"/>
      <color rgb="FF00EE6C"/>
      <color rgb="FF33CC33"/>
      <color rgb="FF01FF74"/>
      <color rgb="FF00D25F"/>
      <color rgb="FFFFFF5B"/>
      <color rgb="FFFD2F2F"/>
      <color rgb="FFFD6955"/>
      <color rgb="FFFC452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120021</xdr:colOff>
      <xdr:row>1</xdr:row>
      <xdr:rowOff>9525</xdr:rowOff>
    </xdr:from>
    <xdr:to>
      <xdr:col>10</xdr:col>
      <xdr:colOff>1386846</xdr:colOff>
      <xdr:row>5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5CE2BA7-E60B-6D17-6412-622F8D30C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3896" y="190500"/>
          <a:ext cx="1266825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C815-A20C-42CF-B4D4-71CFBB10A3F2}">
  <sheetPr>
    <tabColor theme="1"/>
  </sheetPr>
  <dimension ref="A2:Q59"/>
  <sheetViews>
    <sheetView showGridLines="0" tabSelected="1" zoomScale="80" zoomScaleNormal="80" workbookViewId="0">
      <selection activeCell="B22" sqref="B22:F22"/>
    </sheetView>
  </sheetViews>
  <sheetFormatPr baseColWidth="10" defaultRowHeight="14.4" x14ac:dyDescent="0.3"/>
  <cols>
    <col min="1" max="1" width="6.88671875" customWidth="1"/>
    <col min="2" max="2" width="27.5546875" customWidth="1"/>
    <col min="3" max="3" width="15.6640625" customWidth="1"/>
    <col min="4" max="4" width="10.109375" bestFit="1" customWidth="1"/>
    <col min="6" max="6" width="18.5546875" customWidth="1"/>
    <col min="7" max="7" width="25.33203125" bestFit="1" customWidth="1"/>
    <col min="8" max="8" width="20.6640625" customWidth="1"/>
    <col min="9" max="12" width="20.5546875" customWidth="1"/>
    <col min="13" max="13" width="11.5546875" customWidth="1"/>
  </cols>
  <sheetData>
    <row r="2" spans="1:12" ht="30.6" x14ac:dyDescent="0.55000000000000004">
      <c r="A2" s="45"/>
      <c r="B2" s="46"/>
      <c r="C2" s="49" t="s">
        <v>111</v>
      </c>
      <c r="D2" s="49"/>
      <c r="E2" s="49"/>
      <c r="F2" s="49"/>
      <c r="G2" s="49"/>
      <c r="H2" s="49"/>
      <c r="I2" s="49"/>
      <c r="J2" s="49"/>
      <c r="K2" s="49"/>
      <c r="L2" s="49"/>
    </row>
    <row r="3" spans="1:12" ht="15.6" x14ac:dyDescent="0.3">
      <c r="C3" s="74" t="s">
        <v>110</v>
      </c>
      <c r="D3" s="74"/>
      <c r="E3" s="74"/>
      <c r="F3" s="74"/>
      <c r="G3" s="74"/>
      <c r="H3" s="74"/>
      <c r="I3" s="74"/>
      <c r="J3" s="74"/>
      <c r="K3" s="74"/>
      <c r="L3" s="74"/>
    </row>
    <row r="4" spans="1:12" s="41" customFormat="1" ht="25.8" x14ac:dyDescent="0.5">
      <c r="A4" s="70" t="s">
        <v>0</v>
      </c>
      <c r="B4" s="70"/>
      <c r="C4" s="71" t="s">
        <v>16</v>
      </c>
      <c r="D4" s="72"/>
      <c r="E4" s="72"/>
      <c r="F4" s="72"/>
      <c r="G4" s="72"/>
      <c r="H4" s="72"/>
      <c r="I4" s="72"/>
      <c r="J4" s="72"/>
      <c r="K4" s="72"/>
      <c r="L4" s="72"/>
    </row>
    <row r="5" spans="1:12" s="41" customFormat="1" ht="25.8" x14ac:dyDescent="0.5">
      <c r="A5" s="47"/>
      <c r="B5" s="47" t="s">
        <v>108</v>
      </c>
      <c r="C5" s="73" t="s">
        <v>109</v>
      </c>
      <c r="D5" s="48"/>
      <c r="E5" s="48"/>
      <c r="F5" s="48"/>
      <c r="G5" s="48"/>
      <c r="H5" s="48"/>
      <c r="I5" s="48"/>
      <c r="J5" s="48"/>
      <c r="K5" s="48"/>
      <c r="L5" s="48"/>
    </row>
    <row r="6" spans="1:12" ht="15.6" x14ac:dyDescent="0.3">
      <c r="A6" s="2"/>
      <c r="B6" s="2"/>
      <c r="C6" s="2"/>
      <c r="D6" s="2"/>
      <c r="E6" s="2"/>
      <c r="F6" s="2"/>
      <c r="G6" s="3"/>
      <c r="H6" s="3"/>
      <c r="I6" s="3"/>
      <c r="J6" s="3"/>
    </row>
    <row r="7" spans="1:12" s="82" customFormat="1" x14ac:dyDescent="0.3">
      <c r="A7" s="79" t="s">
        <v>1</v>
      </c>
      <c r="B7" s="79"/>
      <c r="C7" s="79" t="s">
        <v>2</v>
      </c>
      <c r="D7" s="79"/>
      <c r="E7" s="79" t="s">
        <v>3</v>
      </c>
      <c r="F7" s="79"/>
      <c r="G7" s="80" t="s">
        <v>4</v>
      </c>
      <c r="H7" s="80"/>
      <c r="I7" s="81"/>
      <c r="J7" s="81"/>
      <c r="K7" s="81"/>
      <c r="L7" s="81"/>
    </row>
    <row r="8" spans="1:12" s="27" customFormat="1" ht="15.6" x14ac:dyDescent="0.3">
      <c r="A8" s="62" t="s">
        <v>94</v>
      </c>
      <c r="B8" s="62"/>
      <c r="C8" s="63">
        <v>0.33333333333333331</v>
      </c>
      <c r="D8" s="62"/>
      <c r="E8" s="64">
        <v>46153</v>
      </c>
      <c r="F8" s="62"/>
      <c r="G8" s="65" t="s">
        <v>100</v>
      </c>
      <c r="H8" s="66"/>
      <c r="I8" s="23"/>
      <c r="J8" s="24"/>
      <c r="K8" s="25"/>
      <c r="L8" s="26"/>
    </row>
    <row r="9" spans="1:12" ht="15.6" x14ac:dyDescent="0.3">
      <c r="A9" s="1"/>
      <c r="B9" s="1"/>
      <c r="C9" s="1"/>
      <c r="D9" s="1"/>
      <c r="E9" s="1"/>
      <c r="F9" s="1"/>
    </row>
    <row r="10" spans="1:12" s="82" customFormat="1" x14ac:dyDescent="0.3">
      <c r="A10" s="83" t="s">
        <v>5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</row>
    <row r="11" spans="1:12" x14ac:dyDescent="0.3">
      <c r="A11" s="67" t="s">
        <v>18</v>
      </c>
      <c r="B11" s="67"/>
      <c r="C11" s="28" t="s">
        <v>19</v>
      </c>
      <c r="D11" s="28" t="s">
        <v>20</v>
      </c>
      <c r="E11" s="67" t="s">
        <v>18</v>
      </c>
      <c r="F11" s="67"/>
      <c r="G11" s="28" t="s">
        <v>19</v>
      </c>
      <c r="H11" s="28" t="s">
        <v>20</v>
      </c>
      <c r="I11" s="29" t="s">
        <v>18</v>
      </c>
      <c r="J11" s="29" t="s">
        <v>19</v>
      </c>
      <c r="K11" s="29" t="s">
        <v>20</v>
      </c>
      <c r="L11" s="29"/>
    </row>
    <row r="12" spans="1:12" ht="27.6" x14ac:dyDescent="0.3">
      <c r="A12" s="56" t="s">
        <v>62</v>
      </c>
      <c r="B12" s="56"/>
      <c r="C12" s="43" t="s">
        <v>65</v>
      </c>
      <c r="D12" s="43" t="s">
        <v>81</v>
      </c>
      <c r="E12" s="56" t="s">
        <v>68</v>
      </c>
      <c r="F12" s="56"/>
      <c r="G12" s="43" t="s">
        <v>69</v>
      </c>
      <c r="H12" s="43" t="s">
        <v>23</v>
      </c>
      <c r="I12" s="43" t="s">
        <v>72</v>
      </c>
      <c r="J12" s="43" t="s">
        <v>75</v>
      </c>
      <c r="K12" s="43" t="s">
        <v>89</v>
      </c>
      <c r="L12" s="43"/>
    </row>
    <row r="13" spans="1:12" ht="27.6" x14ac:dyDescent="0.3">
      <c r="A13" s="56" t="s">
        <v>63</v>
      </c>
      <c r="B13" s="56"/>
      <c r="C13" s="43" t="s">
        <v>64</v>
      </c>
      <c r="D13" s="43" t="s">
        <v>82</v>
      </c>
      <c r="E13" s="56" t="s">
        <v>84</v>
      </c>
      <c r="F13" s="56"/>
      <c r="G13" s="43" t="s">
        <v>70</v>
      </c>
      <c r="H13" s="43" t="s">
        <v>85</v>
      </c>
      <c r="I13" s="43" t="s">
        <v>73</v>
      </c>
      <c r="J13" s="43" t="s">
        <v>76</v>
      </c>
      <c r="K13" s="43" t="s">
        <v>24</v>
      </c>
      <c r="L13" s="43"/>
    </row>
    <row r="14" spans="1:12" ht="27.6" x14ac:dyDescent="0.3">
      <c r="A14" s="56" t="s">
        <v>66</v>
      </c>
      <c r="B14" s="56"/>
      <c r="C14" s="43" t="s">
        <v>67</v>
      </c>
      <c r="D14" s="43" t="s">
        <v>83</v>
      </c>
      <c r="E14" s="56" t="s">
        <v>86</v>
      </c>
      <c r="F14" s="56"/>
      <c r="G14" s="43" t="s">
        <v>71</v>
      </c>
      <c r="H14" s="43" t="s">
        <v>87</v>
      </c>
      <c r="I14" s="43" t="s">
        <v>74</v>
      </c>
      <c r="J14" s="43" t="s">
        <v>77</v>
      </c>
      <c r="K14" s="43" t="s">
        <v>90</v>
      </c>
      <c r="L14" s="43"/>
    </row>
    <row r="15" spans="1:12" ht="27.6" x14ac:dyDescent="0.3">
      <c r="A15" s="56" t="s">
        <v>79</v>
      </c>
      <c r="B15" s="56"/>
      <c r="C15" s="43" t="s">
        <v>75</v>
      </c>
      <c r="D15" s="43" t="s">
        <v>22</v>
      </c>
      <c r="E15" s="57" t="s">
        <v>92</v>
      </c>
      <c r="F15" s="57"/>
      <c r="G15" s="43" t="s">
        <v>80</v>
      </c>
      <c r="H15" s="43" t="s">
        <v>93</v>
      </c>
      <c r="I15" s="43" t="s">
        <v>88</v>
      </c>
      <c r="J15" s="43" t="s">
        <v>78</v>
      </c>
      <c r="K15" s="43" t="s">
        <v>91</v>
      </c>
      <c r="L15" s="43"/>
    </row>
    <row r="16" spans="1:12" x14ac:dyDescent="0.3">
      <c r="A16" s="56"/>
      <c r="B16" s="56"/>
      <c r="C16" s="43"/>
      <c r="D16" s="43"/>
      <c r="E16" s="57"/>
      <c r="F16" s="57"/>
      <c r="G16" s="43"/>
      <c r="H16" s="43"/>
      <c r="I16" s="43"/>
      <c r="J16" s="43"/>
      <c r="K16" s="43"/>
      <c r="L16" s="43"/>
    </row>
    <row r="17" spans="1:17" ht="15" x14ac:dyDescent="0.3">
      <c r="A17" s="58"/>
      <c r="B17" s="58"/>
      <c r="C17" s="44"/>
      <c r="D17" s="44"/>
      <c r="E17" s="44"/>
      <c r="F17" s="44"/>
      <c r="G17" s="36"/>
      <c r="H17" s="36"/>
      <c r="I17" s="36"/>
      <c r="J17" s="36"/>
      <c r="K17" s="36"/>
      <c r="L17" s="36"/>
    </row>
    <row r="18" spans="1:17" ht="16.2" thickBot="1" x14ac:dyDescent="0.35">
      <c r="A18" s="78" t="s">
        <v>6</v>
      </c>
      <c r="B18" s="78"/>
      <c r="C18" s="78"/>
      <c r="D18" s="78"/>
      <c r="E18" s="78"/>
      <c r="F18" s="78"/>
      <c r="G18" s="78"/>
      <c r="H18" s="78"/>
      <c r="I18" s="19"/>
      <c r="J18" s="19"/>
      <c r="K18" s="19"/>
      <c r="L18" s="19"/>
    </row>
    <row r="19" spans="1:17" s="36" customFormat="1" ht="36.6" customHeight="1" thickBot="1" x14ac:dyDescent="0.35">
      <c r="A19" s="86" t="s">
        <v>7</v>
      </c>
      <c r="B19" s="87" t="s">
        <v>112</v>
      </c>
      <c r="C19" s="88"/>
      <c r="D19" s="88"/>
      <c r="E19" s="88"/>
      <c r="F19" s="89"/>
      <c r="G19" s="90" t="s">
        <v>113</v>
      </c>
      <c r="H19" s="91" t="s">
        <v>114</v>
      </c>
      <c r="I19" s="85" t="s">
        <v>96</v>
      </c>
      <c r="J19" s="85" t="s">
        <v>97</v>
      </c>
      <c r="K19" s="85" t="s">
        <v>98</v>
      </c>
      <c r="L19" s="85" t="s">
        <v>101</v>
      </c>
      <c r="N19" s="84" t="s">
        <v>115</v>
      </c>
      <c r="O19" s="84"/>
      <c r="P19" s="84"/>
      <c r="Q19" s="84"/>
    </row>
    <row r="20" spans="1:17" ht="15" thickBot="1" x14ac:dyDescent="0.35">
      <c r="A20" s="59" t="s">
        <v>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1"/>
    </row>
    <row r="21" spans="1:17" ht="27.6" customHeight="1" x14ac:dyDescent="0.3">
      <c r="A21" s="22">
        <v>1</v>
      </c>
      <c r="B21" s="53" t="s">
        <v>26</v>
      </c>
      <c r="C21" s="54"/>
      <c r="D21" s="54"/>
      <c r="E21" s="54"/>
      <c r="F21" s="55"/>
      <c r="G21" s="13" t="s">
        <v>25</v>
      </c>
      <c r="H21" s="34">
        <v>46154</v>
      </c>
      <c r="I21" s="21">
        <v>0</v>
      </c>
      <c r="J21" s="21">
        <v>-1</v>
      </c>
      <c r="K21" s="21"/>
      <c r="L21" s="21"/>
      <c r="N21" s="75">
        <v>1</v>
      </c>
      <c r="O21" s="76">
        <v>1</v>
      </c>
      <c r="P21" s="77" t="s">
        <v>116</v>
      </c>
      <c r="Q21" s="77"/>
    </row>
    <row r="22" spans="1:17" ht="27.6" customHeight="1" x14ac:dyDescent="0.3">
      <c r="A22" s="22">
        <f t="shared" ref="A22:A47" si="0">A21+1</f>
        <v>2</v>
      </c>
      <c r="B22" s="53" t="s">
        <v>27</v>
      </c>
      <c r="C22" s="54"/>
      <c r="D22" s="54"/>
      <c r="E22" s="54"/>
      <c r="F22" s="55"/>
      <c r="G22" s="13" t="s">
        <v>29</v>
      </c>
      <c r="H22" s="34">
        <v>46154</v>
      </c>
      <c r="I22" s="21">
        <v>0</v>
      </c>
      <c r="J22" s="21">
        <v>-1</v>
      </c>
      <c r="K22" s="21"/>
      <c r="L22" s="21"/>
      <c r="N22" s="75">
        <v>0</v>
      </c>
      <c r="O22" s="21">
        <v>0</v>
      </c>
      <c r="P22" s="77" t="s">
        <v>117</v>
      </c>
      <c r="Q22" s="77"/>
    </row>
    <row r="23" spans="1:17" ht="27.6" customHeight="1" x14ac:dyDescent="0.3">
      <c r="A23" s="22">
        <f t="shared" si="0"/>
        <v>3</v>
      </c>
      <c r="B23" s="53" t="s">
        <v>28</v>
      </c>
      <c r="C23" s="54"/>
      <c r="D23" s="54"/>
      <c r="E23" s="54"/>
      <c r="F23" s="55"/>
      <c r="G23" s="13" t="s">
        <v>32</v>
      </c>
      <c r="H23" s="34">
        <v>46158</v>
      </c>
      <c r="I23" s="40">
        <v>0</v>
      </c>
      <c r="J23" s="21">
        <v>-1</v>
      </c>
      <c r="K23" s="21"/>
      <c r="L23" s="21"/>
      <c r="N23" s="75">
        <v>-1</v>
      </c>
      <c r="O23" s="21">
        <v>-1</v>
      </c>
      <c r="P23" s="77" t="s">
        <v>118</v>
      </c>
      <c r="Q23" s="77"/>
    </row>
    <row r="24" spans="1:17" ht="27.6" customHeight="1" x14ac:dyDescent="0.3">
      <c r="A24" s="22">
        <f t="shared" si="0"/>
        <v>4</v>
      </c>
      <c r="B24" s="53" t="s">
        <v>30</v>
      </c>
      <c r="C24" s="54"/>
      <c r="D24" s="54"/>
      <c r="E24" s="54"/>
      <c r="F24" s="55"/>
      <c r="G24" s="13" t="s">
        <v>53</v>
      </c>
      <c r="H24" s="34">
        <v>46155</v>
      </c>
      <c r="I24" s="40">
        <v>0</v>
      </c>
      <c r="J24" s="21">
        <v>-1</v>
      </c>
      <c r="K24" s="21"/>
      <c r="L24" s="21"/>
    </row>
    <row r="25" spans="1:17" ht="27.6" customHeight="1" x14ac:dyDescent="0.3">
      <c r="A25" s="22">
        <f t="shared" si="0"/>
        <v>5</v>
      </c>
      <c r="B25" s="53" t="s">
        <v>31</v>
      </c>
      <c r="C25" s="54"/>
      <c r="D25" s="54"/>
      <c r="E25" s="54"/>
      <c r="F25" s="55"/>
      <c r="G25" s="13" t="s">
        <v>54</v>
      </c>
      <c r="H25" s="34">
        <v>46158</v>
      </c>
      <c r="I25" s="21">
        <v>0</v>
      </c>
      <c r="J25" s="21">
        <v>0</v>
      </c>
      <c r="K25" s="21">
        <v>0</v>
      </c>
      <c r="L25" s="21"/>
    </row>
    <row r="26" spans="1:17" ht="27.6" customHeight="1" x14ac:dyDescent="0.3">
      <c r="A26" s="22">
        <f t="shared" si="0"/>
        <v>6</v>
      </c>
      <c r="B26" s="53" t="s">
        <v>33</v>
      </c>
      <c r="C26" s="54"/>
      <c r="D26" s="54"/>
      <c r="E26" s="54"/>
      <c r="F26" s="55"/>
      <c r="G26" s="13" t="s">
        <v>34</v>
      </c>
      <c r="H26" s="34">
        <v>46158</v>
      </c>
      <c r="I26" s="21">
        <v>0</v>
      </c>
      <c r="J26" s="21">
        <v>0</v>
      </c>
      <c r="K26" s="21">
        <v>0</v>
      </c>
      <c r="L26" s="21"/>
    </row>
    <row r="27" spans="1:17" ht="27.6" customHeight="1" x14ac:dyDescent="0.3">
      <c r="A27" s="22">
        <f t="shared" si="0"/>
        <v>7</v>
      </c>
      <c r="B27" s="53" t="s">
        <v>55</v>
      </c>
      <c r="C27" s="54"/>
      <c r="D27" s="54"/>
      <c r="E27" s="54"/>
      <c r="F27" s="55"/>
      <c r="G27" s="13" t="s">
        <v>35</v>
      </c>
      <c r="H27" s="34">
        <v>46158</v>
      </c>
      <c r="I27" s="21">
        <v>0</v>
      </c>
      <c r="J27" s="21">
        <v>0</v>
      </c>
      <c r="K27" s="21">
        <v>0</v>
      </c>
      <c r="L27" s="21"/>
    </row>
    <row r="28" spans="1:17" ht="27.6" customHeight="1" x14ac:dyDescent="0.3">
      <c r="A28" s="22">
        <f t="shared" si="0"/>
        <v>8</v>
      </c>
      <c r="B28" s="53" t="s">
        <v>36</v>
      </c>
      <c r="C28" s="54"/>
      <c r="D28" s="54"/>
      <c r="E28" s="54"/>
      <c r="F28" s="55"/>
      <c r="G28" s="13" t="s">
        <v>37</v>
      </c>
      <c r="H28" s="34">
        <v>46158</v>
      </c>
      <c r="I28" s="21">
        <v>1</v>
      </c>
      <c r="J28" s="21"/>
      <c r="K28" s="21"/>
      <c r="L28" s="21"/>
    </row>
    <row r="29" spans="1:17" ht="27.6" customHeight="1" x14ac:dyDescent="0.3">
      <c r="A29" s="22">
        <f t="shared" si="0"/>
        <v>9</v>
      </c>
      <c r="B29" s="53" t="s">
        <v>38</v>
      </c>
      <c r="C29" s="54"/>
      <c r="D29" s="54"/>
      <c r="E29" s="54"/>
      <c r="F29" s="55"/>
      <c r="G29" s="13" t="s">
        <v>39</v>
      </c>
      <c r="H29" s="34">
        <v>46158</v>
      </c>
      <c r="I29" s="21">
        <v>0</v>
      </c>
      <c r="J29" s="21">
        <v>-1</v>
      </c>
      <c r="K29" s="21"/>
      <c r="L29" s="21"/>
    </row>
    <row r="30" spans="1:17" ht="27.6" customHeight="1" x14ac:dyDescent="0.3">
      <c r="A30" s="22">
        <f t="shared" si="0"/>
        <v>10</v>
      </c>
      <c r="B30" s="53" t="s">
        <v>40</v>
      </c>
      <c r="C30" s="54"/>
      <c r="D30" s="54"/>
      <c r="E30" s="54"/>
      <c r="F30" s="55"/>
      <c r="G30" s="13" t="s">
        <v>41</v>
      </c>
      <c r="H30" s="34">
        <v>46155</v>
      </c>
      <c r="I30" s="21">
        <v>0</v>
      </c>
      <c r="J30" s="21">
        <v>-1</v>
      </c>
      <c r="K30" s="21"/>
      <c r="L30" s="21"/>
    </row>
    <row r="31" spans="1:17" ht="27.6" customHeight="1" x14ac:dyDescent="0.3">
      <c r="A31" s="22">
        <f t="shared" si="0"/>
        <v>11</v>
      </c>
      <c r="B31" s="53" t="s">
        <v>42</v>
      </c>
      <c r="C31" s="54"/>
      <c r="D31" s="54"/>
      <c r="E31" s="54"/>
      <c r="F31" s="55"/>
      <c r="G31" s="13" t="s">
        <v>43</v>
      </c>
      <c r="H31" s="34">
        <v>46158</v>
      </c>
      <c r="I31" s="21">
        <v>0</v>
      </c>
      <c r="J31" s="21">
        <v>-1</v>
      </c>
      <c r="K31" s="21"/>
      <c r="L31" s="21"/>
    </row>
    <row r="32" spans="1:17" ht="27.6" customHeight="1" x14ac:dyDescent="0.3">
      <c r="A32" s="22">
        <f t="shared" si="0"/>
        <v>12</v>
      </c>
      <c r="B32" s="53" t="s">
        <v>44</v>
      </c>
      <c r="C32" s="54"/>
      <c r="D32" s="54"/>
      <c r="E32" s="54"/>
      <c r="F32" s="55"/>
      <c r="G32" s="13" t="s">
        <v>46</v>
      </c>
      <c r="H32" s="34">
        <v>46154</v>
      </c>
      <c r="I32" s="21">
        <v>0</v>
      </c>
      <c r="J32" s="21">
        <v>-1</v>
      </c>
      <c r="K32" s="21"/>
      <c r="L32" s="21"/>
    </row>
    <row r="33" spans="1:13" ht="27.6" customHeight="1" x14ac:dyDescent="0.3">
      <c r="A33" s="22">
        <f t="shared" si="0"/>
        <v>13</v>
      </c>
      <c r="B33" s="53" t="s">
        <v>47</v>
      </c>
      <c r="C33" s="54"/>
      <c r="D33" s="54"/>
      <c r="E33" s="54"/>
      <c r="F33" s="55"/>
      <c r="G33" s="13" t="s">
        <v>34</v>
      </c>
      <c r="H33" s="34" t="s">
        <v>95</v>
      </c>
      <c r="I33" s="21"/>
      <c r="J33" s="21">
        <v>1</v>
      </c>
      <c r="K33" s="21"/>
      <c r="L33" s="21"/>
    </row>
    <row r="34" spans="1:13" ht="27.6" customHeight="1" x14ac:dyDescent="0.3">
      <c r="A34" s="22">
        <f t="shared" si="0"/>
        <v>14</v>
      </c>
      <c r="B34" s="53" t="s">
        <v>49</v>
      </c>
      <c r="C34" s="54"/>
      <c r="D34" s="54"/>
      <c r="E34" s="54"/>
      <c r="F34" s="55"/>
      <c r="G34" s="13" t="s">
        <v>48</v>
      </c>
      <c r="H34" s="34">
        <v>46155</v>
      </c>
      <c r="I34" s="21">
        <v>0</v>
      </c>
      <c r="J34" s="21">
        <v>-1</v>
      </c>
      <c r="K34" s="21"/>
      <c r="L34" s="21"/>
    </row>
    <row r="35" spans="1:13" ht="27.6" customHeight="1" x14ac:dyDescent="0.3">
      <c r="A35" s="22">
        <f t="shared" si="0"/>
        <v>15</v>
      </c>
      <c r="B35" s="53" t="s">
        <v>56</v>
      </c>
      <c r="C35" s="54"/>
      <c r="D35" s="54"/>
      <c r="E35" s="54"/>
      <c r="F35" s="55"/>
      <c r="G35" s="13" t="s">
        <v>57</v>
      </c>
      <c r="H35" s="34">
        <v>46153</v>
      </c>
      <c r="I35" s="21">
        <v>0</v>
      </c>
      <c r="J35" s="21">
        <v>-1</v>
      </c>
      <c r="K35" s="21"/>
      <c r="L35" s="21"/>
    </row>
    <row r="36" spans="1:13" ht="27.6" customHeight="1" x14ac:dyDescent="0.3">
      <c r="A36" s="22">
        <f t="shared" si="0"/>
        <v>16</v>
      </c>
      <c r="B36" s="53" t="s">
        <v>50</v>
      </c>
      <c r="C36" s="54"/>
      <c r="D36" s="54"/>
      <c r="E36" s="54"/>
      <c r="F36" s="55"/>
      <c r="G36" s="13" t="s">
        <v>51</v>
      </c>
      <c r="H36" s="34">
        <v>46154</v>
      </c>
      <c r="I36" s="21">
        <v>1</v>
      </c>
      <c r="J36" s="21"/>
      <c r="K36" s="21"/>
      <c r="L36" s="21"/>
    </row>
    <row r="37" spans="1:13" ht="27.6" customHeight="1" x14ac:dyDescent="0.3">
      <c r="A37" s="22">
        <f t="shared" si="0"/>
        <v>17</v>
      </c>
      <c r="B37" s="53" t="s">
        <v>52</v>
      </c>
      <c r="C37" s="54"/>
      <c r="D37" s="54"/>
      <c r="E37" s="54"/>
      <c r="F37" s="55"/>
      <c r="G37" s="13" t="s">
        <v>53</v>
      </c>
      <c r="H37" s="34">
        <v>46172</v>
      </c>
      <c r="I37" s="21"/>
      <c r="J37" s="21"/>
      <c r="K37" s="21">
        <v>0</v>
      </c>
      <c r="L37" s="21"/>
    </row>
    <row r="38" spans="1:13" ht="27.6" customHeight="1" x14ac:dyDescent="0.3">
      <c r="A38" s="22">
        <f t="shared" si="0"/>
        <v>18</v>
      </c>
      <c r="B38" s="52" t="s">
        <v>58</v>
      </c>
      <c r="C38" s="52"/>
      <c r="D38" s="52"/>
      <c r="E38" s="52"/>
      <c r="F38" s="52"/>
      <c r="G38" s="13" t="s">
        <v>21</v>
      </c>
      <c r="H38" s="34">
        <v>46158</v>
      </c>
      <c r="I38" s="21">
        <v>0</v>
      </c>
      <c r="J38" s="21">
        <v>-1</v>
      </c>
      <c r="K38" s="21"/>
      <c r="L38" s="21"/>
    </row>
    <row r="39" spans="1:13" ht="27.6" customHeight="1" x14ac:dyDescent="0.3">
      <c r="A39" s="22">
        <f t="shared" si="0"/>
        <v>19</v>
      </c>
      <c r="B39" s="52" t="s">
        <v>59</v>
      </c>
      <c r="C39" s="52"/>
      <c r="D39" s="52"/>
      <c r="E39" s="52"/>
      <c r="F39" s="52"/>
      <c r="G39" s="13" t="s">
        <v>21</v>
      </c>
      <c r="H39" s="34">
        <v>46153</v>
      </c>
      <c r="I39" s="21">
        <v>0</v>
      </c>
      <c r="J39" s="21">
        <v>-1</v>
      </c>
      <c r="K39" s="21"/>
      <c r="L39" s="21"/>
    </row>
    <row r="40" spans="1:13" ht="27.6" customHeight="1" x14ac:dyDescent="0.3">
      <c r="A40" s="22">
        <f t="shared" si="0"/>
        <v>20</v>
      </c>
      <c r="B40" s="52" t="s">
        <v>60</v>
      </c>
      <c r="C40" s="52"/>
      <c r="D40" s="52"/>
      <c r="E40" s="52"/>
      <c r="F40" s="52"/>
      <c r="G40" s="13" t="s">
        <v>61</v>
      </c>
      <c r="H40" s="34">
        <v>46158</v>
      </c>
      <c r="I40" s="21">
        <v>1</v>
      </c>
      <c r="J40" s="21"/>
      <c r="K40" s="21"/>
      <c r="L40" s="21"/>
    </row>
    <row r="41" spans="1:13" ht="27.6" customHeight="1" x14ac:dyDescent="0.3">
      <c r="A41" s="22">
        <f t="shared" si="0"/>
        <v>21</v>
      </c>
      <c r="B41" s="52" t="s">
        <v>45</v>
      </c>
      <c r="C41" s="52"/>
      <c r="D41" s="52"/>
      <c r="E41" s="52"/>
      <c r="F41" s="52"/>
      <c r="G41" s="13" t="s">
        <v>61</v>
      </c>
      <c r="H41" s="34">
        <v>46158</v>
      </c>
      <c r="I41" s="21">
        <v>1</v>
      </c>
      <c r="J41" s="21"/>
      <c r="K41" s="21"/>
      <c r="L41" s="21"/>
    </row>
    <row r="42" spans="1:13" ht="27.6" customHeight="1" x14ac:dyDescent="0.3">
      <c r="A42" s="22">
        <f t="shared" si="0"/>
        <v>22</v>
      </c>
      <c r="B42" s="52"/>
      <c r="C42" s="52"/>
      <c r="D42" s="52"/>
      <c r="E42" s="52"/>
      <c r="F42" s="52"/>
      <c r="G42" s="30"/>
      <c r="H42" s="14"/>
      <c r="I42" s="21"/>
      <c r="J42" s="21"/>
      <c r="K42" s="21"/>
      <c r="L42" s="21"/>
    </row>
    <row r="43" spans="1:13" ht="27.6" customHeight="1" x14ac:dyDescent="0.3">
      <c r="A43" s="22">
        <f t="shared" si="0"/>
        <v>23</v>
      </c>
      <c r="B43" s="52"/>
      <c r="C43" s="52"/>
      <c r="D43" s="52"/>
      <c r="E43" s="52"/>
      <c r="F43" s="52"/>
      <c r="G43" s="30"/>
      <c r="H43" s="35"/>
      <c r="I43" s="21"/>
      <c r="J43" s="21"/>
      <c r="K43" s="21"/>
      <c r="L43" s="21"/>
    </row>
    <row r="44" spans="1:13" ht="27.6" customHeight="1" x14ac:dyDescent="0.3">
      <c r="A44" s="22">
        <f t="shared" si="0"/>
        <v>24</v>
      </c>
      <c r="B44" s="52"/>
      <c r="C44" s="52"/>
      <c r="D44" s="52"/>
      <c r="E44" s="52"/>
      <c r="F44" s="52"/>
      <c r="G44" s="30"/>
      <c r="H44" s="35"/>
      <c r="I44" s="21"/>
      <c r="J44" s="21"/>
      <c r="K44" s="21"/>
      <c r="L44" s="21"/>
    </row>
    <row r="45" spans="1:13" ht="27.6" customHeight="1" x14ac:dyDescent="0.3">
      <c r="A45" s="22">
        <f t="shared" si="0"/>
        <v>25</v>
      </c>
      <c r="B45" s="52"/>
      <c r="C45" s="52"/>
      <c r="D45" s="52"/>
      <c r="E45" s="52"/>
      <c r="F45" s="52"/>
      <c r="G45" s="30"/>
      <c r="H45" s="35"/>
      <c r="I45" s="21"/>
      <c r="J45" s="21"/>
      <c r="K45" s="21"/>
      <c r="L45" s="21"/>
    </row>
    <row r="46" spans="1:13" ht="27.6" customHeight="1" x14ac:dyDescent="0.3">
      <c r="A46" s="22">
        <f t="shared" si="0"/>
        <v>26</v>
      </c>
      <c r="B46" s="52"/>
      <c r="C46" s="52"/>
      <c r="D46" s="52"/>
      <c r="E46" s="52"/>
      <c r="F46" s="52"/>
      <c r="G46" s="30"/>
      <c r="H46" s="35"/>
      <c r="I46" s="21"/>
      <c r="J46" s="21"/>
      <c r="K46" s="21"/>
      <c r="L46" s="21"/>
    </row>
    <row r="47" spans="1:13" ht="27.6" customHeight="1" x14ac:dyDescent="0.3">
      <c r="A47" s="22">
        <f t="shared" si="0"/>
        <v>27</v>
      </c>
      <c r="B47" s="52"/>
      <c r="C47" s="52"/>
      <c r="D47" s="52"/>
      <c r="E47" s="52"/>
      <c r="F47" s="52"/>
      <c r="G47" s="30"/>
      <c r="H47" s="35"/>
      <c r="I47" s="21"/>
      <c r="J47" s="21"/>
      <c r="K47" s="21"/>
      <c r="L47" s="21"/>
    </row>
    <row r="48" spans="1:13" ht="18" x14ac:dyDescent="0.3">
      <c r="A48" s="15"/>
      <c r="B48" s="52"/>
      <c r="C48" s="52"/>
      <c r="D48" s="52"/>
      <c r="E48" s="52"/>
      <c r="F48" s="52"/>
      <c r="G48" s="30"/>
      <c r="H48" s="31" t="s">
        <v>12</v>
      </c>
      <c r="I48" s="38" t="str">
        <f>I19</f>
        <v>11 may al  16 may</v>
      </c>
      <c r="J48" s="38" t="str">
        <f>J19</f>
        <v>18 may al 23 may</v>
      </c>
      <c r="K48" s="38" t="str">
        <f>K19</f>
        <v>25 may al 30 may</v>
      </c>
      <c r="L48" s="38" t="str">
        <f>L19</f>
        <v>1 jun al 6 jun</v>
      </c>
      <c r="M48" s="32" t="s">
        <v>13</v>
      </c>
    </row>
    <row r="49" spans="2:13" ht="21" x14ac:dyDescent="0.3">
      <c r="C49" s="18"/>
      <c r="D49" s="18"/>
      <c r="E49" s="18"/>
      <c r="F49" s="18"/>
      <c r="G49" s="33"/>
      <c r="H49" s="9" t="s">
        <v>15</v>
      </c>
      <c r="I49" s="7">
        <v>19</v>
      </c>
      <c r="J49" s="7">
        <v>0</v>
      </c>
      <c r="K49" s="7">
        <v>2</v>
      </c>
      <c r="L49" s="7">
        <v>0</v>
      </c>
      <c r="M49" s="16">
        <f>SUM(I49:L49)</f>
        <v>21</v>
      </c>
    </row>
    <row r="50" spans="2:13" x14ac:dyDescent="0.3">
      <c r="C50" s="18"/>
      <c r="D50" s="18"/>
      <c r="E50" s="18"/>
      <c r="F50" s="18"/>
      <c r="G50" s="10"/>
      <c r="H50" s="12" t="s">
        <v>9</v>
      </c>
      <c r="I50" s="8">
        <v>4</v>
      </c>
      <c r="J50" s="8">
        <v>13</v>
      </c>
      <c r="K50" s="8"/>
      <c r="L50" s="8"/>
      <c r="M50" s="17">
        <f>SUM(I50:L50)</f>
        <v>17</v>
      </c>
    </row>
    <row r="51" spans="2:13" ht="19.5" customHeight="1" x14ac:dyDescent="0.3">
      <c r="B51" s="4"/>
      <c r="C51" s="4"/>
      <c r="D51" s="4"/>
      <c r="E51" s="4"/>
      <c r="F51" s="4"/>
      <c r="G51" s="10"/>
      <c r="H51" s="9" t="s">
        <v>10</v>
      </c>
      <c r="I51" s="5">
        <f>I49/M49</f>
        <v>0.90476190476190477</v>
      </c>
      <c r="J51" s="5">
        <f>J49/M49</f>
        <v>0</v>
      </c>
      <c r="K51" s="5">
        <f>K49/M49</f>
        <v>9.5238095238095233E-2</v>
      </c>
      <c r="L51" s="5">
        <f>L49/M49</f>
        <v>0</v>
      </c>
      <c r="M51" s="6">
        <f>SUM(I51+J51+K51+L51)</f>
        <v>1</v>
      </c>
    </row>
    <row r="52" spans="2:13" ht="15" customHeight="1" thickBot="1" x14ac:dyDescent="0.35">
      <c r="B52" s="4"/>
      <c r="C52" s="4"/>
      <c r="D52" s="4"/>
      <c r="E52" s="4"/>
      <c r="F52" s="4"/>
      <c r="H52" s="12" t="s">
        <v>11</v>
      </c>
      <c r="I52" s="11">
        <f>(M51/M49)*I50</f>
        <v>0.19047619047619047</v>
      </c>
      <c r="J52" s="11">
        <f>(M51/M49)*J50</f>
        <v>0.61904761904761907</v>
      </c>
      <c r="K52" s="11" t="e">
        <f t="shared" ref="K52:L52" si="1">(O51/O49)*K50</f>
        <v>#DIV/0!</v>
      </c>
      <c r="L52" s="11" t="e">
        <f t="shared" si="1"/>
        <v>#DIV/0!</v>
      </c>
      <c r="M52" s="6">
        <f>I52+J52</f>
        <v>0.80952380952380953</v>
      </c>
    </row>
    <row r="53" spans="2:13" ht="68.400000000000006" customHeight="1" thickBot="1" x14ac:dyDescent="0.35">
      <c r="D53" s="68" t="s">
        <v>17</v>
      </c>
      <c r="E53" s="69"/>
      <c r="F53" s="20" t="s">
        <v>14</v>
      </c>
      <c r="G53" s="39">
        <f>M52</f>
        <v>0.80952380952380953</v>
      </c>
      <c r="H53" s="50" t="s">
        <v>99</v>
      </c>
      <c r="I53" s="42" t="s">
        <v>102</v>
      </c>
      <c r="J53" s="37"/>
      <c r="K53" s="37"/>
      <c r="L53" s="37"/>
      <c r="M53" s="37"/>
    </row>
    <row r="54" spans="2:13" ht="68.400000000000006" customHeight="1" x14ac:dyDescent="0.3">
      <c r="H54" s="50"/>
      <c r="I54" s="37" t="s">
        <v>103</v>
      </c>
      <c r="J54" s="37" t="s">
        <v>104</v>
      </c>
      <c r="K54" s="37"/>
      <c r="L54" s="37"/>
      <c r="M54" s="37"/>
    </row>
    <row r="55" spans="2:13" ht="68.400000000000006" customHeight="1" x14ac:dyDescent="0.3">
      <c r="H55" s="51"/>
      <c r="I55" s="37" t="s">
        <v>105</v>
      </c>
      <c r="J55" s="37" t="s">
        <v>105</v>
      </c>
      <c r="K55" s="37" t="s">
        <v>105</v>
      </c>
      <c r="L55" s="37"/>
      <c r="M55" s="37"/>
    </row>
    <row r="56" spans="2:13" ht="68.400000000000006" customHeight="1" x14ac:dyDescent="0.3">
      <c r="H56" s="51"/>
      <c r="I56" s="37" t="s">
        <v>106</v>
      </c>
      <c r="J56" s="37" t="s">
        <v>106</v>
      </c>
      <c r="K56" s="37" t="s">
        <v>107</v>
      </c>
      <c r="L56" s="37"/>
      <c r="M56" s="37"/>
    </row>
    <row r="57" spans="2:13" ht="68.400000000000006" customHeight="1" x14ac:dyDescent="0.3">
      <c r="H57" s="51"/>
      <c r="I57" s="37"/>
      <c r="J57" s="37"/>
      <c r="K57" s="37"/>
      <c r="L57" s="37"/>
      <c r="M57" s="37"/>
    </row>
    <row r="58" spans="2:13" ht="68.400000000000006" customHeight="1" x14ac:dyDescent="0.3">
      <c r="H58" s="51"/>
      <c r="I58" s="37"/>
      <c r="J58" s="37"/>
      <c r="K58" s="37"/>
      <c r="L58" s="37"/>
      <c r="M58" s="37"/>
    </row>
    <row r="59" spans="2:13" ht="68.400000000000006" customHeight="1" x14ac:dyDescent="0.3">
      <c r="H59" s="51"/>
      <c r="I59" s="37"/>
      <c r="J59" s="37"/>
      <c r="K59" s="37"/>
      <c r="L59" s="37"/>
      <c r="M59" s="37"/>
    </row>
  </sheetData>
  <mergeCells count="59">
    <mergeCell ref="D53:E53"/>
    <mergeCell ref="C3:L3"/>
    <mergeCell ref="N19:Q19"/>
    <mergeCell ref="A4:B4"/>
    <mergeCell ref="A7:B7"/>
    <mergeCell ref="C7:D7"/>
    <mergeCell ref="E7:F7"/>
    <mergeCell ref="G7:H7"/>
    <mergeCell ref="C4:L4"/>
    <mergeCell ref="A8:B8"/>
    <mergeCell ref="C8:D8"/>
    <mergeCell ref="E8:F8"/>
    <mergeCell ref="G8:H8"/>
    <mergeCell ref="A11:B11"/>
    <mergeCell ref="E11:F11"/>
    <mergeCell ref="A12:B12"/>
    <mergeCell ref="E12:F12"/>
    <mergeCell ref="A13:B13"/>
    <mergeCell ref="E13:F13"/>
    <mergeCell ref="A14:B14"/>
    <mergeCell ref="E14:F14"/>
    <mergeCell ref="B35:F35"/>
    <mergeCell ref="B24:F24"/>
    <mergeCell ref="A15:B15"/>
    <mergeCell ref="E15:F15"/>
    <mergeCell ref="A16:B16"/>
    <mergeCell ref="E16:F16"/>
    <mergeCell ref="A17:B17"/>
    <mergeCell ref="A18:H18"/>
    <mergeCell ref="B19:F19"/>
    <mergeCell ref="A20:L20"/>
    <mergeCell ref="B21:F21"/>
    <mergeCell ref="B22:F22"/>
    <mergeCell ref="B23:F23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44:F44"/>
    <mergeCell ref="B45:F45"/>
    <mergeCell ref="B46:F46"/>
    <mergeCell ref="B47:F47"/>
    <mergeCell ref="B36:F36"/>
    <mergeCell ref="C2:L2"/>
    <mergeCell ref="H53:H59"/>
    <mergeCell ref="B48:F48"/>
    <mergeCell ref="B37:F37"/>
    <mergeCell ref="B38:F38"/>
    <mergeCell ref="B39:F39"/>
    <mergeCell ref="B40:F40"/>
    <mergeCell ref="B41:F41"/>
    <mergeCell ref="B42:F42"/>
    <mergeCell ref="B43:F43"/>
  </mergeCells>
  <conditionalFormatting sqref="I21:L47">
    <cfRule type="cellIs" dxfId="5" priority="9" operator="equal">
      <formula>1</formula>
    </cfRule>
    <cfRule type="cellIs" dxfId="4" priority="10" operator="equal">
      <formula>-1</formula>
    </cfRule>
    <cfRule type="cellIs" dxfId="3" priority="11" operator="equal">
      <formula>0</formula>
    </cfRule>
  </conditionalFormatting>
  <conditionalFormatting sqref="O21:O23">
    <cfRule type="cellIs" dxfId="2" priority="1" operator="equal">
      <formula>1</formula>
    </cfRule>
    <cfRule type="cellIs" dxfId="1" priority="2" operator="equal">
      <formula>-1</formula>
    </cfRule>
    <cfRule type="cellIs" dxfId="0" priority="3" operator="equal">
      <formula>0</formula>
    </cfRule>
  </conditionalFormatting>
  <pageMargins left="0.31496062992125984" right="0.31496062992125984" top="0.74803149606299213" bottom="0.74803149606299213" header="0.31496062992125984" footer="0.31496062992125984"/>
  <pageSetup scale="5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EB2AFE76-01ED-4FF8-A914-D04858D6AEE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I21:L47</xm:sqref>
        </x14:conditionalFormatting>
        <x14:conditionalFormatting xmlns:xm="http://schemas.microsoft.com/office/excel/2006/main">
          <x14:cfRule type="iconSet" priority="4" id="{ACAB44F4-61C3-440C-A206-1B1A2838816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O21:O23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11 mayo 2026 </vt:lpstr>
      <vt:lpstr>'11 mayo 2026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Yareni Garcia</dc:creator>
  <cp:lastModifiedBy>Eliana Guerra Martinez</cp:lastModifiedBy>
  <cp:lastPrinted>2026-06-05T23:12:36Z</cp:lastPrinted>
  <dcterms:created xsi:type="dcterms:W3CDTF">2018-11-27T21:58:38Z</dcterms:created>
  <dcterms:modified xsi:type="dcterms:W3CDTF">2026-06-09T16:33:36Z</dcterms:modified>
</cp:coreProperties>
</file>